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O23" i="2"/>
  <c r="AS17" i="2" l="1"/>
  <c r="AS18" i="2" s="1"/>
  <c r="AG17" i="2"/>
  <c r="F22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I24" i="2" s="1"/>
  <c r="H18" i="2"/>
  <c r="H22" i="2" s="1"/>
  <c r="G18" i="2"/>
  <c r="G22" i="2" s="1"/>
  <c r="G24" i="2" s="1"/>
  <c r="F18" i="2"/>
  <c r="E18" i="2"/>
  <c r="E22" i="2" s="1"/>
  <c r="E24" i="2" l="1"/>
  <c r="AR18" i="2"/>
  <c r="N22" i="2"/>
  <c r="M22" i="2"/>
  <c r="L22" i="2"/>
  <c r="J22" i="2"/>
  <c r="O22" i="2"/>
  <c r="K23" i="2"/>
  <c r="K24" i="2" s="1"/>
  <c r="F23" i="2"/>
  <c r="L23" i="2" s="1"/>
  <c r="H23" i="2"/>
  <c r="J24" i="2"/>
  <c r="J23" i="2"/>
  <c r="M23" i="2"/>
  <c r="H24" i="2"/>
  <c r="AF18" i="2"/>
  <c r="M24" i="2" l="1"/>
  <c r="N23" i="2"/>
  <c r="F24" i="2"/>
  <c r="L24" i="2" l="1"/>
  <c r="N24" i="2"/>
</calcChain>
</file>

<file path=xl/sharedStrings.xml><?xml version="1.0" encoding="utf-8"?>
<sst xmlns="http://schemas.openxmlformats.org/spreadsheetml/2006/main" count="98" uniqueCount="38">
  <si>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</si>
  <si>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</si>
  <si>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</si>
  <si>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</si>
  <si>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</si>
  <si>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</si>
  <si>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</si>
  <si>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</si>
  <si>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</si>
  <si>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</si>
  <si>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</si>
  <si>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</si>
  <si>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1.</t>
  </si>
  <si>
    <t>Seurat</t>
  </si>
  <si>
    <t>YKKÖSPESIS</t>
  </si>
  <si>
    <t>SoJy  2</t>
  </si>
  <si>
    <t>3.</t>
  </si>
  <si>
    <t>2.</t>
  </si>
  <si>
    <t>Jouni Korhonen</t>
  </si>
  <si>
    <t>1.9.1971   Sotkamo</t>
  </si>
  <si>
    <t>VuVe</t>
  </si>
  <si>
    <t>8.</t>
  </si>
  <si>
    <t>7.</t>
  </si>
  <si>
    <t>SoJy = Sotkamon Jymy  (1909),  kasvattajaseura</t>
  </si>
  <si>
    <t>VuVe = Vuokatin Veto  (1946)</t>
  </si>
  <si>
    <t>6.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</si>
  <si>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</si>
  <si>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</si>
  <si>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</si>
  <si>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</si>
  <si>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</si>
  <si>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</si>
  <si>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</si>
  <si>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</si>
  <si>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</si>
  <si>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</si>
  <si>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</si>
  <si>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SoJy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</si>
</sst>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>
      <selection activeCell="X5" sqref="X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19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14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27</v>
      </c>
      <c r="M2" s="29"/>
      <c r="N2" s="29"/>
      <c r="O2" s="37"/>
      <c r="P2" s="8"/>
      <c r="Q2" s="23" t="s">
        <v>28</v>
      </c>
      <c r="R2" s="29"/>
      <c r="S2" s="29"/>
      <c r="T2" s="29"/>
      <c r="U2" s="36"/>
      <c r="V2" s="37"/>
      <c r="W2" s="8"/>
      <c r="X2" s="38" t="s">
        <v>29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30</v>
      </c>
      <c r="AI2" s="29"/>
      <c r="AJ2" s="29"/>
      <c r="AK2" s="37"/>
      <c r="AL2" s="8"/>
      <c r="AM2" s="23" t="s">
        <v>28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1988</v>
      </c>
      <c r="Y4" s="16" t="s">
        <v>26</v>
      </c>
      <c r="Z4" s="69" t="s">
        <v>15</v>
      </c>
      <c r="AA4" s="16">
        <v>10</v>
      </c>
      <c r="AB4" s="16">
        <v>0</v>
      </c>
      <c r="AC4" s="16">
        <v>5</v>
      </c>
      <c r="AD4" s="16">
        <v>2</v>
      </c>
      <c r="AE4" s="16"/>
      <c r="AF4" s="26"/>
      <c r="AG4" s="68"/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/>
      <c r="Y5" s="16"/>
      <c r="Z5" s="69"/>
      <c r="AA5" s="16"/>
      <c r="AB5" s="16"/>
      <c r="AC5" s="16"/>
      <c r="AD5" s="16"/>
      <c r="AE5" s="16"/>
      <c r="AF5" s="26"/>
      <c r="AG5" s="68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2004</v>
      </c>
      <c r="Y6" s="16" t="s">
        <v>21</v>
      </c>
      <c r="Z6" s="1" t="s">
        <v>20</v>
      </c>
      <c r="AA6" s="16">
        <v>16</v>
      </c>
      <c r="AB6" s="16">
        <v>2</v>
      </c>
      <c r="AC6" s="16">
        <v>10</v>
      </c>
      <c r="AD6" s="16">
        <v>10</v>
      </c>
      <c r="AE6" s="16">
        <v>59</v>
      </c>
      <c r="AF6" s="26">
        <v>0.52669999999999995</v>
      </c>
      <c r="AG6" s="68">
        <v>112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2005</v>
      </c>
      <c r="Y7" s="16" t="s">
        <v>21</v>
      </c>
      <c r="Z7" s="1" t="s">
        <v>20</v>
      </c>
      <c r="AA7" s="16">
        <v>18</v>
      </c>
      <c r="AB7" s="16">
        <v>0</v>
      </c>
      <c r="AC7" s="16">
        <v>6</v>
      </c>
      <c r="AD7" s="16">
        <v>9</v>
      </c>
      <c r="AE7" s="16">
        <v>52</v>
      </c>
      <c r="AF7" s="26">
        <v>0.53600000000000003</v>
      </c>
      <c r="AG7" s="68">
        <v>97</v>
      </c>
      <c r="AH7" s="9"/>
      <c r="AI7" s="9"/>
      <c r="AJ7" s="9"/>
      <c r="AK7" s="9"/>
      <c r="AL7" s="12"/>
      <c r="AM7" s="16">
        <v>1</v>
      </c>
      <c r="AN7" s="16">
        <v>0</v>
      </c>
      <c r="AO7" s="16">
        <v>0</v>
      </c>
      <c r="AP7" s="16">
        <v>0</v>
      </c>
      <c r="AQ7" s="16">
        <v>2</v>
      </c>
      <c r="AR7" s="45">
        <v>0.66659999999999997</v>
      </c>
      <c r="AS7" s="46">
        <v>3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2006</v>
      </c>
      <c r="Y8" s="16" t="s">
        <v>22</v>
      </c>
      <c r="Z8" s="1" t="s">
        <v>20</v>
      </c>
      <c r="AA8" s="16">
        <v>18</v>
      </c>
      <c r="AB8" s="16">
        <v>2</v>
      </c>
      <c r="AC8" s="16">
        <v>13</v>
      </c>
      <c r="AD8" s="16">
        <v>9</v>
      </c>
      <c r="AE8" s="16">
        <v>57</v>
      </c>
      <c r="AF8" s="26">
        <v>0.45229999999999998</v>
      </c>
      <c r="AG8" s="68">
        <v>126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2007</v>
      </c>
      <c r="Y9" s="16" t="s">
        <v>12</v>
      </c>
      <c r="Z9" s="1" t="s">
        <v>15</v>
      </c>
      <c r="AA9" s="16">
        <v>18</v>
      </c>
      <c r="AB9" s="16">
        <v>2</v>
      </c>
      <c r="AC9" s="16">
        <v>25</v>
      </c>
      <c r="AD9" s="16">
        <v>14</v>
      </c>
      <c r="AE9" s="16">
        <v>75</v>
      </c>
      <c r="AF9" s="26">
        <v>0.6</v>
      </c>
      <c r="AG9" s="68">
        <v>125</v>
      </c>
      <c r="AH9" s="9"/>
      <c r="AI9" s="9"/>
      <c r="AJ9" s="9"/>
      <c r="AK9" s="9"/>
      <c r="AL9" s="12"/>
      <c r="AM9" s="16">
        <v>8</v>
      </c>
      <c r="AN9" s="16">
        <v>1</v>
      </c>
      <c r="AO9" s="16">
        <v>4</v>
      </c>
      <c r="AP9" s="16">
        <v>2</v>
      </c>
      <c r="AQ9" s="16">
        <v>25</v>
      </c>
      <c r="AR9" s="45">
        <v>0.5</v>
      </c>
      <c r="AS9" s="46">
        <v>50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2008</v>
      </c>
      <c r="Y10" s="16" t="s">
        <v>17</v>
      </c>
      <c r="Z10" s="1" t="s">
        <v>15</v>
      </c>
      <c r="AA10" s="16">
        <v>12</v>
      </c>
      <c r="AB10" s="16">
        <v>0</v>
      </c>
      <c r="AC10" s="16">
        <v>11</v>
      </c>
      <c r="AD10" s="16">
        <v>3</v>
      </c>
      <c r="AE10" s="16">
        <v>30</v>
      </c>
      <c r="AF10" s="26">
        <v>0.41660000000000003</v>
      </c>
      <c r="AG10" s="68">
        <v>72</v>
      </c>
      <c r="AH10" s="9"/>
      <c r="AI10" s="9"/>
      <c r="AJ10" s="9"/>
      <c r="AK10" s="9"/>
      <c r="AL10" s="12"/>
      <c r="AM10" s="16">
        <v>5</v>
      </c>
      <c r="AN10" s="16">
        <v>0</v>
      </c>
      <c r="AO10" s="16">
        <v>1</v>
      </c>
      <c r="AP10" s="16">
        <v>0</v>
      </c>
      <c r="AQ10" s="16">
        <v>9</v>
      </c>
      <c r="AR10" s="45">
        <v>0.34610000000000002</v>
      </c>
      <c r="AS10" s="46">
        <v>26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2009</v>
      </c>
      <c r="Y11" s="16" t="s">
        <v>17</v>
      </c>
      <c r="Z11" s="1" t="s">
        <v>15</v>
      </c>
      <c r="AA11" s="16">
        <v>16</v>
      </c>
      <c r="AB11" s="16">
        <v>2</v>
      </c>
      <c r="AC11" s="16">
        <v>28</v>
      </c>
      <c r="AD11" s="16">
        <v>8</v>
      </c>
      <c r="AE11" s="16">
        <v>64</v>
      </c>
      <c r="AF11" s="26">
        <v>0.50790000000000002</v>
      </c>
      <c r="AG11" s="68">
        <v>126</v>
      </c>
      <c r="AH11" s="16" t="s">
        <v>17</v>
      </c>
      <c r="AI11" s="9"/>
      <c r="AJ11" s="16" t="s">
        <v>17</v>
      </c>
      <c r="AK11" s="9"/>
      <c r="AL11" s="12"/>
      <c r="AM11" s="16">
        <v>6</v>
      </c>
      <c r="AN11" s="16">
        <v>0</v>
      </c>
      <c r="AO11" s="16">
        <v>6</v>
      </c>
      <c r="AP11" s="16">
        <v>2</v>
      </c>
      <c r="AQ11" s="16">
        <v>24</v>
      </c>
      <c r="AR11" s="45">
        <v>0.48</v>
      </c>
      <c r="AS11" s="46">
        <v>50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2010</v>
      </c>
      <c r="Y12" s="16" t="s">
        <v>16</v>
      </c>
      <c r="Z12" s="1" t="s">
        <v>15</v>
      </c>
      <c r="AA12" s="16">
        <v>18</v>
      </c>
      <c r="AB12" s="16">
        <v>1</v>
      </c>
      <c r="AC12" s="16">
        <v>41</v>
      </c>
      <c r="AD12" s="16">
        <v>7</v>
      </c>
      <c r="AE12" s="16">
        <v>78</v>
      </c>
      <c r="AF12" s="26">
        <v>0.6</v>
      </c>
      <c r="AG12" s="68">
        <v>130</v>
      </c>
      <c r="AH12" s="16" t="s">
        <v>17</v>
      </c>
      <c r="AI12" s="9"/>
      <c r="AJ12" s="16" t="s">
        <v>16</v>
      </c>
      <c r="AK12" s="9"/>
      <c r="AL12" s="12"/>
      <c r="AM12" s="16">
        <v>2</v>
      </c>
      <c r="AN12" s="16">
        <v>0</v>
      </c>
      <c r="AO12" s="16">
        <v>3</v>
      </c>
      <c r="AP12" s="16">
        <v>0</v>
      </c>
      <c r="AQ12" s="16">
        <v>8</v>
      </c>
      <c r="AR12" s="45">
        <v>0.5333</v>
      </c>
      <c r="AS12" s="46">
        <v>15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2011</v>
      </c>
      <c r="Y13" s="16" t="s">
        <v>12</v>
      </c>
      <c r="Z13" s="1" t="s">
        <v>15</v>
      </c>
      <c r="AA13" s="16">
        <v>14</v>
      </c>
      <c r="AB13" s="16">
        <v>2</v>
      </c>
      <c r="AC13" s="16">
        <v>34</v>
      </c>
      <c r="AD13" s="16">
        <v>16</v>
      </c>
      <c r="AE13" s="16">
        <v>73</v>
      </c>
      <c r="AF13" s="26">
        <v>0.59830000000000005</v>
      </c>
      <c r="AG13" s="68">
        <v>122</v>
      </c>
      <c r="AH13" s="9" t="s">
        <v>22</v>
      </c>
      <c r="AI13" s="9"/>
      <c r="AJ13" s="9" t="s">
        <v>22</v>
      </c>
      <c r="AK13" s="9"/>
      <c r="AL13" s="12"/>
      <c r="AM13" s="16">
        <v>7</v>
      </c>
      <c r="AN13" s="16">
        <v>0</v>
      </c>
      <c r="AO13" s="16">
        <v>5</v>
      </c>
      <c r="AP13" s="16">
        <v>2</v>
      </c>
      <c r="AQ13" s="16">
        <v>11</v>
      </c>
      <c r="AR13" s="45">
        <v>0.27500000000000002</v>
      </c>
      <c r="AS13" s="46">
        <v>40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2012</v>
      </c>
      <c r="C14" s="18" t="s">
        <v>25</v>
      </c>
      <c r="D14" s="1" t="s">
        <v>15</v>
      </c>
      <c r="E14" s="16">
        <v>22</v>
      </c>
      <c r="F14" s="16">
        <v>1</v>
      </c>
      <c r="G14" s="16">
        <v>6</v>
      </c>
      <c r="H14" s="17">
        <v>3</v>
      </c>
      <c r="I14" s="16">
        <v>35</v>
      </c>
      <c r="J14" s="42">
        <v>0.318</v>
      </c>
      <c r="K14" s="15">
        <v>110</v>
      </c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/>
      <c r="Y14" s="16"/>
      <c r="Z14" s="1"/>
      <c r="AA14" s="16"/>
      <c r="AB14" s="16"/>
      <c r="AC14" s="16"/>
      <c r="AD14" s="16"/>
      <c r="AE14" s="16"/>
      <c r="AF14" s="26"/>
      <c r="AG14" s="68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>
        <v>2013</v>
      </c>
      <c r="C15" s="18" t="s">
        <v>26</v>
      </c>
      <c r="D15" s="1" t="s">
        <v>15</v>
      </c>
      <c r="E15" s="16">
        <v>22</v>
      </c>
      <c r="F15" s="16">
        <v>0</v>
      </c>
      <c r="G15" s="16">
        <v>8</v>
      </c>
      <c r="H15" s="17">
        <v>2</v>
      </c>
      <c r="I15" s="16">
        <v>48</v>
      </c>
      <c r="J15" s="42">
        <v>0.38700000000000001</v>
      </c>
      <c r="K15" s="15">
        <v>124</v>
      </c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/>
      <c r="Y15" s="16"/>
      <c r="Z15" s="69"/>
      <c r="AA15" s="16"/>
      <c r="AB15" s="16"/>
      <c r="AC15" s="16"/>
      <c r="AD15" s="16"/>
      <c r="AE15" s="16"/>
      <c r="AF15" s="26"/>
      <c r="AG15" s="68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42"/>
      <c r="K16" s="15"/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/>
      <c r="Y16" s="16"/>
      <c r="Z16" s="1"/>
      <c r="AA16" s="16"/>
      <c r="AB16" s="16"/>
      <c r="AC16" s="16"/>
      <c r="AD16" s="16"/>
      <c r="AE16" s="16"/>
      <c r="AF16" s="26"/>
      <c r="AG16" s="68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5"/>
      <c r="AS16" s="46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42"/>
      <c r="K17" s="15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>
        <v>2018</v>
      </c>
      <c r="Y17" s="16" t="s">
        <v>17</v>
      </c>
      <c r="Z17" s="1" t="s">
        <v>37</v>
      </c>
      <c r="AA17" s="16">
        <v>1</v>
      </c>
      <c r="AB17" s="16">
        <v>0</v>
      </c>
      <c r="AC17" s="16">
        <v>2</v>
      </c>
      <c r="AD17" s="16">
        <v>2</v>
      </c>
      <c r="AE17" s="16">
        <v>4</v>
      </c>
      <c r="AF17" s="26">
        <v>0.8</v>
      </c>
      <c r="AG17" s="68">
        <f>PRODUCT(AE17/AF17)</f>
        <v>5</v>
      </c>
      <c r="AH17" s="9"/>
      <c r="AI17" s="9"/>
      <c r="AJ17" s="9"/>
      <c r="AK17" s="9"/>
      <c r="AL17" s="12"/>
      <c r="AM17" s="16">
        <v>1</v>
      </c>
      <c r="AN17" s="16">
        <v>0</v>
      </c>
      <c r="AO17" s="16">
        <v>0</v>
      </c>
      <c r="AP17" s="16">
        <v>0</v>
      </c>
      <c r="AQ17" s="16">
        <v>2</v>
      </c>
      <c r="AR17" s="44">
        <v>1</v>
      </c>
      <c r="AS17" s="12">
        <f>PRODUCT(AQ17/AR17)</f>
        <v>2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47" t="s">
        <v>32</v>
      </c>
      <c r="C18" s="7"/>
      <c r="D18" s="6"/>
      <c r="E18" s="48">
        <f>SUM(E4:E17)</f>
        <v>44</v>
      </c>
      <c r="F18" s="48">
        <f>SUM(F4:F17)</f>
        <v>1</v>
      </c>
      <c r="G18" s="48">
        <f>SUM(G4:G17)</f>
        <v>14</v>
      </c>
      <c r="H18" s="48">
        <f>SUM(H4:H17)</f>
        <v>5</v>
      </c>
      <c r="I18" s="48">
        <f>SUM(I4:I17)</f>
        <v>83</v>
      </c>
      <c r="J18" s="49">
        <v>0</v>
      </c>
      <c r="K18" s="28">
        <f>SUM(K4:K17)</f>
        <v>234</v>
      </c>
      <c r="L18" s="23"/>
      <c r="M18" s="36"/>
      <c r="N18" s="50"/>
      <c r="O18" s="51"/>
      <c r="P18" s="12"/>
      <c r="Q18" s="48">
        <f>SUM(Q4:Q17)</f>
        <v>0</v>
      </c>
      <c r="R18" s="48">
        <f>SUM(R4:R17)</f>
        <v>0</v>
      </c>
      <c r="S18" s="48">
        <f>SUM(S4:S17)</f>
        <v>0</v>
      </c>
      <c r="T18" s="48">
        <f>SUM(T4:T17)</f>
        <v>0</v>
      </c>
      <c r="U18" s="48">
        <f>SUM(U4:U17)</f>
        <v>0</v>
      </c>
      <c r="V18" s="20">
        <v>0</v>
      </c>
      <c r="W18" s="28">
        <f>SUM(W4:W17)</f>
        <v>0</v>
      </c>
      <c r="X18" s="19" t="s">
        <v>32</v>
      </c>
      <c r="Y18" s="13"/>
      <c r="Z18" s="11"/>
      <c r="AA18" s="48">
        <f>SUM(AA4:AA17)</f>
        <v>141</v>
      </c>
      <c r="AB18" s="48">
        <f>SUM(AB4:AB17)</f>
        <v>11</v>
      </c>
      <c r="AC18" s="48">
        <f>SUM(AC4:AC17)</f>
        <v>175</v>
      </c>
      <c r="AD18" s="48">
        <f>SUM(AD4:AD17)</f>
        <v>80</v>
      </c>
      <c r="AE18" s="48">
        <f>SUM(AE4:AE17)</f>
        <v>492</v>
      </c>
      <c r="AF18" s="49">
        <f>PRODUCT(AE18/AG18)</f>
        <v>0.53770491803278686</v>
      </c>
      <c r="AG18" s="28">
        <f>SUM(AG4:AG17)</f>
        <v>915</v>
      </c>
      <c r="AH18" s="23"/>
      <c r="AI18" s="36"/>
      <c r="AJ18" s="50"/>
      <c r="AK18" s="51"/>
      <c r="AL18" s="12"/>
      <c r="AM18" s="48">
        <f>SUM(AM4:AM17)</f>
        <v>30</v>
      </c>
      <c r="AN18" s="48">
        <f>SUM(AN4:AN17)</f>
        <v>1</v>
      </c>
      <c r="AO18" s="48">
        <f>SUM(AO4:AO17)</f>
        <v>19</v>
      </c>
      <c r="AP18" s="48">
        <f>SUM(AP4:AP17)</f>
        <v>6</v>
      </c>
      <c r="AQ18" s="48">
        <f>SUM(AQ4:AQ17)</f>
        <v>81</v>
      </c>
      <c r="AR18" s="49">
        <f>PRODUCT(AQ18/AS18)</f>
        <v>0.43548387096774194</v>
      </c>
      <c r="AS18" s="41">
        <f>SUM(AS4:AS17)</f>
        <v>186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52"/>
      <c r="K19" s="15"/>
      <c r="L19" s="12"/>
      <c r="M19" s="12"/>
      <c r="N19" s="12"/>
      <c r="O19" s="12"/>
      <c r="P19" s="21"/>
      <c r="Q19" s="21"/>
      <c r="R19" s="22"/>
      <c r="S19" s="21"/>
      <c r="T19" s="21"/>
      <c r="U19" s="12"/>
      <c r="V19" s="12"/>
      <c r="W19" s="15"/>
      <c r="X19" s="21"/>
      <c r="Y19" s="21"/>
      <c r="Z19" s="21"/>
      <c r="AA19" s="21"/>
      <c r="AB19" s="21"/>
      <c r="AC19" s="21"/>
      <c r="AD19" s="21"/>
      <c r="AE19" s="21"/>
      <c r="AF19" s="52"/>
      <c r="AG19" s="15"/>
      <c r="AH19" s="12"/>
      <c r="AI19" s="12"/>
      <c r="AJ19" s="12"/>
      <c r="AK19" s="12"/>
      <c r="AL19" s="21"/>
      <c r="AM19" s="21"/>
      <c r="AN19" s="22"/>
      <c r="AO19" s="21"/>
      <c r="AP19" s="21"/>
      <c r="AQ19" s="12"/>
      <c r="AR19" s="12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3" t="s">
        <v>33</v>
      </c>
      <c r="C20" s="54"/>
      <c r="D20" s="55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34</v>
      </c>
      <c r="O20" s="9" t="s">
        <v>35</v>
      </c>
      <c r="Q20" s="22"/>
      <c r="R20" s="22" t="s">
        <v>13</v>
      </c>
      <c r="S20" s="22"/>
      <c r="T20" s="21" t="s">
        <v>23</v>
      </c>
      <c r="U20" s="12"/>
      <c r="V20" s="15"/>
      <c r="W20" s="15"/>
      <c r="X20" s="56"/>
      <c r="Y20" s="56"/>
      <c r="Z20" s="56"/>
      <c r="AA20" s="56"/>
      <c r="AB20" s="56"/>
      <c r="AC20" s="22"/>
      <c r="AD20" s="22"/>
      <c r="AE20" s="22"/>
      <c r="AF20" s="21"/>
      <c r="AG20" s="21"/>
      <c r="AH20" s="21"/>
      <c r="AI20" s="21"/>
      <c r="AJ20" s="21"/>
      <c r="AK20" s="21"/>
      <c r="AM20" s="15"/>
      <c r="AN20" s="56"/>
      <c r="AO20" s="56"/>
      <c r="AP20" s="56"/>
      <c r="AQ20" s="56"/>
      <c r="AR20" s="56"/>
      <c r="AS20" s="56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4" t="s">
        <v>36</v>
      </c>
      <c r="C21" s="3"/>
      <c r="D21" s="25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1">
        <v>0</v>
      </c>
      <c r="L21" s="59">
        <v>0</v>
      </c>
      <c r="M21" s="59">
        <v>0</v>
      </c>
      <c r="N21" s="59">
        <v>0</v>
      </c>
      <c r="O21" s="59">
        <v>0</v>
      </c>
      <c r="Q21" s="22"/>
      <c r="R21" s="22"/>
      <c r="S21" s="22"/>
      <c r="T21" s="27" t="s">
        <v>24</v>
      </c>
      <c r="U21" s="21"/>
      <c r="V21" s="21"/>
      <c r="W21" s="2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2"/>
      <c r="AO21" s="22"/>
      <c r="AP21" s="22"/>
      <c r="AQ21" s="22"/>
      <c r="AR21" s="22"/>
      <c r="AS21" s="22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0" t="s">
        <v>14</v>
      </c>
      <c r="C22" s="61"/>
      <c r="D22" s="62"/>
      <c r="E22" s="57">
        <f>PRODUCT(E18+Q18)</f>
        <v>44</v>
      </c>
      <c r="F22" s="57">
        <f>PRODUCT(F18+R18)</f>
        <v>1</v>
      </c>
      <c r="G22" s="57">
        <f>PRODUCT(G18+S18)</f>
        <v>14</v>
      </c>
      <c r="H22" s="57">
        <f>PRODUCT(H18+T18)</f>
        <v>5</v>
      </c>
      <c r="I22" s="57">
        <f>PRODUCT(I18+U18)</f>
        <v>83</v>
      </c>
      <c r="J22" s="58">
        <f>PRODUCT(I22/K22)</f>
        <v>0.35470085470085472</v>
      </c>
      <c r="K22" s="21">
        <f>PRODUCT(K18+W18)</f>
        <v>234</v>
      </c>
      <c r="L22" s="59">
        <f>PRODUCT((F22+G22)/E22)</f>
        <v>0.34090909090909088</v>
      </c>
      <c r="M22" s="59">
        <f>PRODUCT(H22/E22)</f>
        <v>0.11363636363636363</v>
      </c>
      <c r="N22" s="59">
        <f>PRODUCT((F22+G22+H22)/E22)</f>
        <v>0.45454545454545453</v>
      </c>
      <c r="O22" s="59">
        <f>PRODUCT(I22/E22)</f>
        <v>1.8863636363636365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4" t="s">
        <v>29</v>
      </c>
      <c r="C23" s="63"/>
      <c r="D23" s="64"/>
      <c r="E23" s="57">
        <f>PRODUCT(AA18+AM18)</f>
        <v>171</v>
      </c>
      <c r="F23" s="57">
        <f>PRODUCT(AB18+AN18)</f>
        <v>12</v>
      </c>
      <c r="G23" s="57">
        <f>PRODUCT(AC18+AO18)</f>
        <v>194</v>
      </c>
      <c r="H23" s="57">
        <f>PRODUCT(AD18+AP18)</f>
        <v>86</v>
      </c>
      <c r="I23" s="57">
        <f>PRODUCT(AE18+AQ18)</f>
        <v>573</v>
      </c>
      <c r="J23" s="58">
        <f>PRODUCT(I23/K23)</f>
        <v>0.52043596730245234</v>
      </c>
      <c r="K23" s="12">
        <f>PRODUCT(AG18+AS18)</f>
        <v>1101</v>
      </c>
      <c r="L23" s="59">
        <f>PRODUCT((F23+G23)/E23)</f>
        <v>1.2046783625730995</v>
      </c>
      <c r="M23" s="59">
        <f>PRODUCT(H23/E23)</f>
        <v>0.50292397660818711</v>
      </c>
      <c r="N23" s="59">
        <f>PRODUCT((F23+G23+H23)/E23)</f>
        <v>1.7076023391812865</v>
      </c>
      <c r="O23" s="59">
        <f>PRODUCT(I23/161)</f>
        <v>3.5590062111801242</v>
      </c>
      <c r="Q23" s="22"/>
      <c r="R23" s="22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12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65" t="s">
        <v>32</v>
      </c>
      <c r="C24" s="66"/>
      <c r="D24" s="67"/>
      <c r="E24" s="57">
        <f>SUM(E21:E23)</f>
        <v>215</v>
      </c>
      <c r="F24" s="57">
        <f t="shared" ref="F24:I24" si="0">SUM(F21:F23)</f>
        <v>13</v>
      </c>
      <c r="G24" s="57">
        <f t="shared" si="0"/>
        <v>208</v>
      </c>
      <c r="H24" s="57">
        <f t="shared" si="0"/>
        <v>91</v>
      </c>
      <c r="I24" s="57">
        <f t="shared" si="0"/>
        <v>656</v>
      </c>
      <c r="J24" s="58">
        <f>PRODUCT(I24/K24)</f>
        <v>0.49138576779026216</v>
      </c>
      <c r="K24" s="21">
        <f>SUM(K21:K23)</f>
        <v>1335</v>
      </c>
      <c r="L24" s="59">
        <f>PRODUCT((F24+G24)/E24)</f>
        <v>1.027906976744186</v>
      </c>
      <c r="M24" s="59">
        <f>PRODUCT(H24/E24)</f>
        <v>0.42325581395348838</v>
      </c>
      <c r="N24" s="59">
        <f>PRODUCT((F24+G24+H24)/E24)</f>
        <v>1.4511627906976745</v>
      </c>
      <c r="O24" s="59">
        <f>PRODUCT(I24/205)</f>
        <v>3.2</v>
      </c>
      <c r="Q24" s="12"/>
      <c r="R24" s="12"/>
      <c r="S24" s="1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12"/>
      <c r="F25" s="12"/>
      <c r="G25" s="12"/>
      <c r="H25" s="12"/>
      <c r="I25" s="12"/>
      <c r="J25" s="21"/>
      <c r="K25" s="21"/>
      <c r="L25" s="12"/>
      <c r="M25" s="12"/>
      <c r="N25" s="12"/>
      <c r="O25" s="12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12"/>
      <c r="AL189" s="12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2018-12-14T22:11:50Z</dcterms:modified>
</cp:coreProperties>
</file>